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3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'3кв'!$A$1:$E$49</definedName>
    <definedName name="_xlnm.Print_Area" localSheetId="3">'4кв'!$A$1:$E$50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5" i="27" l="1"/>
  <c r="C18" i="27"/>
  <c r="C14" i="27"/>
  <c r="C12" i="27"/>
  <c r="C13" i="27"/>
  <c r="C11" i="27"/>
  <c r="C8" i="27"/>
  <c r="C9" i="27" s="1"/>
  <c r="C6" i="27"/>
  <c r="B46" i="26"/>
  <c r="E26" i="26"/>
  <c r="C25" i="27"/>
  <c r="E23" i="26"/>
  <c r="E22" i="26"/>
  <c r="C16" i="27" l="1"/>
  <c r="E28" i="26"/>
  <c r="B49" i="26" s="1"/>
  <c r="B50" i="26" s="1"/>
  <c r="C19" i="27"/>
  <c r="C20" i="27" s="1"/>
  <c r="B45" i="25"/>
  <c r="E27" i="25"/>
  <c r="E23" i="25" l="1"/>
  <c r="E22" i="25"/>
  <c r="B48" i="25" s="1"/>
  <c r="B49" i="25" s="1"/>
  <c r="E23" i="24"/>
  <c r="E22" i="24"/>
  <c r="E26" i="24" s="1"/>
  <c r="B47" i="24" s="1"/>
  <c r="E23" i="23" l="1"/>
  <c r="E22" i="23" l="1"/>
  <c r="E26" i="23" l="1"/>
  <c r="B47" i="23" s="1"/>
  <c r="B48" i="23" s="1"/>
  <c r="B44" i="24" s="1"/>
  <c r="B48" i="24" s="1"/>
</calcChain>
</file>

<file path=xl/sharedStrings.xml><?xml version="1.0" encoding="utf-8"?>
<sst xmlns="http://schemas.openxmlformats.org/spreadsheetml/2006/main" count="254" uniqueCount="95">
  <si>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</si>
  <si>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</si>
  <si>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</si>
  <si>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</si>
  <si>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</si>
  <si>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</si>
  <si>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</si>
  <si>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</si>
  <si>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</si>
  <si>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</si>
  <si>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</si>
  <si>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</si>
  <si>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</si>
  <si>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</si>
  <si>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</si>
  <si>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</si>
  <si>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</si>
  <si>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</si>
  <si>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</si>
  <si>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</si>
  <si>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</si>
  <si>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</si>
  <si>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</si>
  <si>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</si>
  <si>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</si>
  <si>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</si>
  <si>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</si>
  <si>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t>Итого: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</si>
  <si>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</si>
  <si>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</si>
  <si>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</si>
  <si>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№43  от   01.06.2013 г.</t>
    </r>
  </si>
  <si>
    <t>Общая площадь квартир - 318,2м2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</si>
  <si>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</si>
  <si>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</si>
  <si>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</si>
  <si>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</si>
  <si>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</si>
  <si>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</si>
  <si>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</si>
  <si>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t xml:space="preserve">Услуги по содержанию многоквартирного дома </t>
  </si>
  <si>
    <t>Предъявлено населению 19531,11 руб.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</si>
  <si>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29.05.2022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</si>
  <si>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Курочка Т.Е.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</si>
  <si>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Курочка Татьяны Евгеньевны</t>
    </r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</si>
  <si>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</si>
  <si>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</si>
  <si>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</si>
  <si>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 четырнадцать тысяч семьсот рублей 84 копейки.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</si>
  <si>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</si>
  <si>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</si>
  <si>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</si>
  <si>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</si>
  <si>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 xml:space="preserve">           2. Всего за период с "01" 04 2023 г. по "30" 06 2023 г. выполнено работ (оказано услуг) на общую сумму  четырнадцать тысяч семьсот рублей 84 копейки.</t>
  </si>
  <si>
    <t>за 3 квартал 2023 года</t>
  </si>
  <si>
    <t>"30" 09 2023 г.</t>
  </si>
  <si>
    <t>3 квартал</t>
  </si>
  <si>
    <t>Ремонт подьезда</t>
  </si>
  <si>
    <t>сентябрь</t>
  </si>
  <si>
    <t xml:space="preserve">           2. Всего за период с "01" 07 2023 г. по "30" 09 2023 г. выполнено работ (оказано услуг) на общую сумму  шестьдесят одна тысяча пятьсот сорок девять рублей 93 копейки.</t>
  </si>
  <si>
    <t>Предъявлено населению 121860,34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</si>
  <si>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</si>
  <si>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</si>
  <si>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</si>
  <si>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</si>
  <si>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</si>
  <si>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</si>
  <si>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</si>
  <si>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</si>
  <si>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</si>
  <si>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</si>
  <si>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</si>
  <si>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</si>
  <si>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</si>
  <si>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</si>
  <si>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</si>
  <si>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</si>
  <si>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</si>
  <si>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</si>
  <si>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</si>
  <si>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</si>
  <si>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</si>
  <si>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Крупской, д. 42</t>
  </si>
  <si>
    <t>за 4 квартал 2023 года</t>
  </si>
  <si>
    <t>31.12.2023 г.</t>
  </si>
  <si>
    <t>4 квартал</t>
  </si>
  <si>
    <t>покраска полов (краска жильцов) (кв 2)</t>
  </si>
  <si>
    <t>октябрь</t>
  </si>
  <si>
    <t>ч/ч</t>
  </si>
  <si>
    <t xml:space="preserve">           2. Всего за период с "01" 10 2023 г. по "31" 12 2023 г. выполнено работ (оказано услуг) на общую сумму пятнадцать тысяч восемьсот семьдесят семь рублей 30 копеек.</t>
  </si>
  <si>
    <t>Начислено всего 82782,9</t>
  </si>
  <si>
    <t>март</t>
  </si>
  <si>
    <t>Дератизация, дезинсекция  (мыши)</t>
  </si>
  <si>
    <t xml:space="preserve">   * Ремонт подьезда (смета)</t>
  </si>
  <si>
    <t>Непредвиденные работы 12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</si>
</sst>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A37" sqref="A37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0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45</v>
      </c>
      <c r="B3" s="56"/>
      <c r="C3" s="56"/>
      <c r="D3" s="56"/>
      <c r="E3" s="56"/>
    </row>
    <row r="4" spans="1:5" s="1" customFormat="1" ht="15.6" customHeight="1" x14ac:dyDescent="0.25">
      <c r="A4" s="22" t="s">
        <v>13</v>
      </c>
      <c r="B4" s="4"/>
      <c r="C4" s="4"/>
      <c r="D4" s="57" t="s">
        <v>46</v>
      </c>
      <c r="E4" s="57"/>
    </row>
    <row r="5" spans="1:5" x14ac:dyDescent="0.25">
      <c r="A5" s="30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2" t="s">
        <v>24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4" t="s">
        <v>44</v>
      </c>
      <c r="B9" s="44"/>
      <c r="C9" s="44"/>
      <c r="D9" s="44"/>
      <c r="E9" s="44"/>
    </row>
    <row r="10" spans="1:5" ht="28.5" customHeight="1" x14ac:dyDescent="0.25">
      <c r="A10" s="49" t="s">
        <v>14</v>
      </c>
      <c r="B10" s="50"/>
      <c r="C10" s="50"/>
      <c r="D10" s="50"/>
      <c r="E10" s="50"/>
    </row>
    <row r="11" spans="1:5" ht="30.75" customHeight="1" x14ac:dyDescent="0.25">
      <c r="A11" s="44" t="s">
        <v>42</v>
      </c>
      <c r="B11" s="44"/>
      <c r="C11" s="44"/>
      <c r="D11" s="44"/>
      <c r="E11" s="44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4" t="s">
        <v>22</v>
      </c>
      <c r="B13" s="44"/>
      <c r="C13" s="44"/>
      <c r="D13" s="44"/>
      <c r="E13" s="44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4" t="s">
        <v>47</v>
      </c>
      <c r="B15" s="44"/>
      <c r="C15" s="44"/>
      <c r="D15" s="44"/>
      <c r="E15" s="44"/>
    </row>
    <row r="16" spans="1:5" x14ac:dyDescent="0.25">
      <c r="A16" s="48" t="s">
        <v>16</v>
      </c>
      <c r="B16" s="51"/>
      <c r="C16" s="51"/>
      <c r="D16" s="51"/>
      <c r="E16" s="51"/>
    </row>
    <row r="17" spans="1:8" ht="30.75" customHeight="1" x14ac:dyDescent="0.25">
      <c r="A17" s="44" t="s">
        <v>17</v>
      </c>
      <c r="B17" s="44"/>
      <c r="C17" s="44"/>
      <c r="D17" s="44"/>
      <c r="E17" s="44"/>
    </row>
    <row r="18" spans="1:8" ht="60.75" customHeight="1" x14ac:dyDescent="0.25">
      <c r="A18" s="44" t="s">
        <v>31</v>
      </c>
      <c r="B18" s="44"/>
      <c r="C18" s="44"/>
      <c r="D18" s="44"/>
      <c r="E18" s="44"/>
    </row>
    <row r="19" spans="1:8" ht="30.75" customHeight="1" x14ac:dyDescent="0.25">
      <c r="A19" s="42" t="s">
        <v>25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40</v>
      </c>
      <c r="B22" s="9" t="s">
        <v>37</v>
      </c>
      <c r="C22" s="3" t="s">
        <v>4</v>
      </c>
      <c r="D22" s="3">
        <v>11.5</v>
      </c>
      <c r="E22" s="8">
        <f>D22*F20*G20</f>
        <v>10977.9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3.9</v>
      </c>
      <c r="E23" s="8">
        <f>D23*F20*G20</f>
        <v>3722.94</v>
      </c>
    </row>
    <row r="24" spans="1:8" x14ac:dyDescent="0.25">
      <c r="A24" s="24" t="s">
        <v>26</v>
      </c>
      <c r="B24" s="9" t="s">
        <v>30</v>
      </c>
      <c r="C24" s="25" t="s">
        <v>39</v>
      </c>
      <c r="D24" s="25"/>
      <c r="E24" s="26">
        <v>0</v>
      </c>
    </row>
    <row r="25" spans="1:8" x14ac:dyDescent="0.25">
      <c r="A25" s="27"/>
      <c r="B25" s="9"/>
      <c r="C25" s="25"/>
      <c r="D25" s="3"/>
      <c r="E25" s="8"/>
    </row>
    <row r="26" spans="1:8" s="14" customFormat="1" ht="14.25" x14ac:dyDescent="0.2">
      <c r="A26" s="10" t="s">
        <v>27</v>
      </c>
      <c r="B26" s="11"/>
      <c r="C26" s="12"/>
      <c r="D26" s="12"/>
      <c r="E26" s="13">
        <f>SUM(E22:E25)</f>
        <v>14700.84</v>
      </c>
    </row>
    <row r="28" spans="1:8" ht="31.5" customHeight="1" x14ac:dyDescent="0.25">
      <c r="A28" s="43" t="s">
        <v>48</v>
      </c>
      <c r="B28" s="43"/>
      <c r="C28" s="43"/>
      <c r="D28" s="43"/>
      <c r="E28" s="43"/>
    </row>
    <row r="29" spans="1:8" ht="30" customHeight="1" x14ac:dyDescent="0.25">
      <c r="A29" s="44" t="s">
        <v>21</v>
      </c>
      <c r="B29" s="44"/>
      <c r="C29" s="44"/>
      <c r="D29" s="44"/>
      <c r="E29" s="44"/>
    </row>
    <row r="30" spans="1:8" x14ac:dyDescent="0.25">
      <c r="A30" s="44" t="s">
        <v>20</v>
      </c>
      <c r="B30" s="44"/>
      <c r="C30" s="44"/>
      <c r="D30" s="44"/>
      <c r="E30" s="44"/>
      <c r="F30" s="14"/>
      <c r="G30" s="14"/>
      <c r="H30" s="15"/>
    </row>
    <row r="31" spans="1:8" ht="31.5" customHeight="1" x14ac:dyDescent="0.25">
      <c r="A31" s="44" t="s">
        <v>28</v>
      </c>
      <c r="B31" s="44"/>
      <c r="C31" s="44"/>
      <c r="D31" s="44"/>
      <c r="E31" s="44"/>
    </row>
    <row r="32" spans="1:8" x14ac:dyDescent="0.25">
      <c r="A32" s="44" t="s">
        <v>18</v>
      </c>
      <c r="B32" s="44"/>
      <c r="C32" s="44"/>
      <c r="D32" s="44"/>
      <c r="E32" s="44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45" t="s">
        <v>5</v>
      </c>
      <c r="B34" s="45"/>
      <c r="C34" s="45"/>
      <c r="D34" s="45"/>
      <c r="E34" s="45"/>
    </row>
    <row r="35" spans="1:5" x14ac:dyDescent="0.25">
      <c r="A35" s="44" t="s">
        <v>18</v>
      </c>
      <c r="B35" s="44"/>
      <c r="C35" s="44"/>
      <c r="D35" s="44"/>
      <c r="E35" s="44"/>
    </row>
    <row r="36" spans="1:5" x14ac:dyDescent="0.25">
      <c r="A36" s="46" t="s">
        <v>49</v>
      </c>
      <c r="B36" s="46"/>
      <c r="C36" s="46"/>
      <c r="D36" s="46"/>
      <c r="E36" s="5"/>
    </row>
    <row r="37" spans="1:5" x14ac:dyDescent="0.25">
      <c r="B37" s="41" t="s">
        <v>19</v>
      </c>
      <c r="C37" s="41"/>
      <c r="D37" s="41"/>
      <c r="E37" s="6" t="s">
        <v>6</v>
      </c>
    </row>
    <row r="38" spans="1:5" x14ac:dyDescent="0.25">
      <c r="A38" s="29"/>
      <c r="B38" s="29"/>
      <c r="C38" s="29"/>
      <c r="D38" s="29"/>
      <c r="E38" s="29"/>
    </row>
    <row r="39" spans="1:5" x14ac:dyDescent="0.25">
      <c r="A39" s="47" t="s">
        <v>43</v>
      </c>
      <c r="B39" s="47"/>
      <c r="C39" s="47"/>
      <c r="D39" s="47"/>
      <c r="E39" s="5"/>
    </row>
    <row r="40" spans="1:5" x14ac:dyDescent="0.25">
      <c r="B40" s="41" t="s">
        <v>19</v>
      </c>
      <c r="C40" s="41"/>
      <c r="D40" s="41"/>
      <c r="E40" s="6" t="s">
        <v>6</v>
      </c>
    </row>
    <row r="42" spans="1:5" x14ac:dyDescent="0.25">
      <c r="A42" s="19" t="s">
        <v>32</v>
      </c>
    </row>
    <row r="43" spans="1:5" x14ac:dyDescent="0.25">
      <c r="A43" s="14" t="s">
        <v>29</v>
      </c>
    </row>
    <row r="44" spans="1:5" x14ac:dyDescent="0.25">
      <c r="A44" s="2" t="s">
        <v>36</v>
      </c>
      <c r="B44" s="16">
        <v>4559.5</v>
      </c>
    </row>
    <row r="45" spans="1:5" x14ac:dyDescent="0.25">
      <c r="A45" s="20" t="s">
        <v>41</v>
      </c>
      <c r="B45" s="17"/>
    </row>
    <row r="46" spans="1:5" x14ac:dyDescent="0.25">
      <c r="A46" s="2" t="s">
        <v>33</v>
      </c>
      <c r="B46" s="17">
        <v>20279.009999999998</v>
      </c>
    </row>
    <row r="47" spans="1:5" ht="30" x14ac:dyDescent="0.25">
      <c r="A47" s="31" t="s">
        <v>34</v>
      </c>
      <c r="B47" s="17">
        <f>E26</f>
        <v>14700.84</v>
      </c>
    </row>
    <row r="48" spans="1:5" x14ac:dyDescent="0.25">
      <c r="A48" s="18" t="s">
        <v>35</v>
      </c>
      <c r="B48" s="21">
        <f>B44+B46-B47</f>
        <v>10137.669999999998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8" zoomScaleSheetLayoutView="100" workbookViewId="0">
      <selection activeCell="B47" sqref="B47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0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50</v>
      </c>
      <c r="B3" s="56"/>
      <c r="C3" s="56"/>
      <c r="D3" s="56"/>
      <c r="E3" s="56"/>
    </row>
    <row r="4" spans="1:5" s="1" customFormat="1" ht="15.6" customHeight="1" x14ac:dyDescent="0.25">
      <c r="A4" s="22" t="s">
        <v>13</v>
      </c>
      <c r="B4" s="4"/>
      <c r="C4" s="4"/>
      <c r="D4" s="57" t="s">
        <v>51</v>
      </c>
      <c r="E4" s="57"/>
    </row>
    <row r="5" spans="1:5" x14ac:dyDescent="0.25">
      <c r="A5" s="35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2" t="s">
        <v>24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4" t="s">
        <v>44</v>
      </c>
      <c r="B9" s="44"/>
      <c r="C9" s="44"/>
      <c r="D9" s="44"/>
      <c r="E9" s="44"/>
    </row>
    <row r="10" spans="1:5" ht="28.5" customHeight="1" x14ac:dyDescent="0.25">
      <c r="A10" s="49" t="s">
        <v>14</v>
      </c>
      <c r="B10" s="50"/>
      <c r="C10" s="50"/>
      <c r="D10" s="50"/>
      <c r="E10" s="50"/>
    </row>
    <row r="11" spans="1:5" ht="30.75" customHeight="1" x14ac:dyDescent="0.25">
      <c r="A11" s="44" t="s">
        <v>42</v>
      </c>
      <c r="B11" s="44"/>
      <c r="C11" s="44"/>
      <c r="D11" s="44"/>
      <c r="E11" s="44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4" t="s">
        <v>22</v>
      </c>
      <c r="B13" s="44"/>
      <c r="C13" s="44"/>
      <c r="D13" s="44"/>
      <c r="E13" s="44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4" t="s">
        <v>47</v>
      </c>
      <c r="B15" s="44"/>
      <c r="C15" s="44"/>
      <c r="D15" s="44"/>
      <c r="E15" s="44"/>
    </row>
    <row r="16" spans="1:5" x14ac:dyDescent="0.25">
      <c r="A16" s="48" t="s">
        <v>16</v>
      </c>
      <c r="B16" s="51"/>
      <c r="C16" s="51"/>
      <c r="D16" s="51"/>
      <c r="E16" s="51"/>
    </row>
    <row r="17" spans="1:8" ht="30.75" customHeight="1" x14ac:dyDescent="0.25">
      <c r="A17" s="44" t="s">
        <v>17</v>
      </c>
      <c r="B17" s="44"/>
      <c r="C17" s="44"/>
      <c r="D17" s="44"/>
      <c r="E17" s="44"/>
    </row>
    <row r="18" spans="1:8" ht="60.75" customHeight="1" x14ac:dyDescent="0.25">
      <c r="A18" s="44" t="s">
        <v>31</v>
      </c>
      <c r="B18" s="44"/>
      <c r="C18" s="44"/>
      <c r="D18" s="44"/>
      <c r="E18" s="44"/>
    </row>
    <row r="19" spans="1:8" ht="30.75" customHeight="1" x14ac:dyDescent="0.25">
      <c r="A19" s="42" t="s">
        <v>25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40</v>
      </c>
      <c r="B22" s="9" t="s">
        <v>37</v>
      </c>
      <c r="C22" s="3" t="s">
        <v>4</v>
      </c>
      <c r="D22" s="3">
        <v>11.5</v>
      </c>
      <c r="E22" s="8">
        <f>D22*F20*G20</f>
        <v>10977.9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3.9</v>
      </c>
      <c r="E23" s="8">
        <f>D23*F20*G20</f>
        <v>3722.94</v>
      </c>
    </row>
    <row r="24" spans="1:8" x14ac:dyDescent="0.25">
      <c r="A24" s="24" t="s">
        <v>26</v>
      </c>
      <c r="B24" s="9" t="s">
        <v>52</v>
      </c>
      <c r="C24" s="25" t="s">
        <v>39</v>
      </c>
      <c r="D24" s="25"/>
      <c r="E24" s="26">
        <v>0</v>
      </c>
    </row>
    <row r="25" spans="1:8" x14ac:dyDescent="0.25">
      <c r="A25" s="27"/>
      <c r="B25" s="9"/>
      <c r="C25" s="25"/>
      <c r="D25" s="3"/>
      <c r="E25" s="8"/>
    </row>
    <row r="26" spans="1:8" s="14" customFormat="1" ht="14.25" x14ac:dyDescent="0.2">
      <c r="A26" s="10" t="s">
        <v>27</v>
      </c>
      <c r="B26" s="11"/>
      <c r="C26" s="12"/>
      <c r="D26" s="12"/>
      <c r="E26" s="13">
        <f>SUM(E22:E25)</f>
        <v>14700.84</v>
      </c>
    </row>
    <row r="28" spans="1:8" ht="31.5" customHeight="1" x14ac:dyDescent="0.25">
      <c r="A28" s="43" t="s">
        <v>53</v>
      </c>
      <c r="B28" s="43"/>
      <c r="C28" s="43"/>
      <c r="D28" s="43"/>
      <c r="E28" s="43"/>
    </row>
    <row r="29" spans="1:8" ht="30" customHeight="1" x14ac:dyDescent="0.25">
      <c r="A29" s="44" t="s">
        <v>21</v>
      </c>
      <c r="B29" s="44"/>
      <c r="C29" s="44"/>
      <c r="D29" s="44"/>
      <c r="E29" s="44"/>
    </row>
    <row r="30" spans="1:8" x14ac:dyDescent="0.25">
      <c r="A30" s="44" t="s">
        <v>20</v>
      </c>
      <c r="B30" s="44"/>
      <c r="C30" s="44"/>
      <c r="D30" s="44"/>
      <c r="E30" s="44"/>
      <c r="F30" s="14"/>
      <c r="G30" s="14"/>
      <c r="H30" s="15"/>
    </row>
    <row r="31" spans="1:8" ht="31.5" customHeight="1" x14ac:dyDescent="0.25">
      <c r="A31" s="44" t="s">
        <v>28</v>
      </c>
      <c r="B31" s="44"/>
      <c r="C31" s="44"/>
      <c r="D31" s="44"/>
      <c r="E31" s="44"/>
    </row>
    <row r="32" spans="1:8" x14ac:dyDescent="0.25">
      <c r="A32" s="44" t="s">
        <v>18</v>
      </c>
      <c r="B32" s="44"/>
      <c r="C32" s="44"/>
      <c r="D32" s="44"/>
      <c r="E32" s="44"/>
    </row>
    <row r="33" spans="1:5" x14ac:dyDescent="0.25">
      <c r="A33" s="33"/>
      <c r="B33" s="33"/>
      <c r="C33" s="33"/>
      <c r="D33" s="33"/>
      <c r="E33" s="33"/>
    </row>
    <row r="34" spans="1:5" x14ac:dyDescent="0.25">
      <c r="A34" s="45" t="s">
        <v>5</v>
      </c>
      <c r="B34" s="45"/>
      <c r="C34" s="45"/>
      <c r="D34" s="45"/>
      <c r="E34" s="45"/>
    </row>
    <row r="35" spans="1:5" x14ac:dyDescent="0.25">
      <c r="A35" s="44" t="s">
        <v>18</v>
      </c>
      <c r="B35" s="44"/>
      <c r="C35" s="44"/>
      <c r="D35" s="44"/>
      <c r="E35" s="44"/>
    </row>
    <row r="36" spans="1:5" x14ac:dyDescent="0.25">
      <c r="A36" s="46" t="s">
        <v>49</v>
      </c>
      <c r="B36" s="46"/>
      <c r="C36" s="46"/>
      <c r="D36" s="46"/>
      <c r="E36" s="5"/>
    </row>
    <row r="37" spans="1:5" x14ac:dyDescent="0.25">
      <c r="B37" s="41" t="s">
        <v>19</v>
      </c>
      <c r="C37" s="41"/>
      <c r="D37" s="41"/>
      <c r="E37" s="6" t="s">
        <v>6</v>
      </c>
    </row>
    <row r="38" spans="1:5" x14ac:dyDescent="0.25">
      <c r="A38" s="34"/>
      <c r="B38" s="34"/>
      <c r="C38" s="34"/>
      <c r="D38" s="34"/>
      <c r="E38" s="34"/>
    </row>
    <row r="39" spans="1:5" x14ac:dyDescent="0.25">
      <c r="A39" s="47" t="s">
        <v>43</v>
      </c>
      <c r="B39" s="47"/>
      <c r="C39" s="47"/>
      <c r="D39" s="47"/>
      <c r="E39" s="5"/>
    </row>
    <row r="40" spans="1:5" x14ac:dyDescent="0.25">
      <c r="B40" s="41" t="s">
        <v>19</v>
      </c>
      <c r="C40" s="41"/>
      <c r="D40" s="41"/>
      <c r="E40" s="6" t="s">
        <v>6</v>
      </c>
    </row>
    <row r="42" spans="1:5" x14ac:dyDescent="0.25">
      <c r="A42" s="19" t="s">
        <v>32</v>
      </c>
    </row>
    <row r="43" spans="1:5" x14ac:dyDescent="0.25">
      <c r="A43" s="14" t="s">
        <v>29</v>
      </c>
    </row>
    <row r="44" spans="1:5" x14ac:dyDescent="0.25">
      <c r="A44" s="2" t="s">
        <v>36</v>
      </c>
      <c r="B44" s="16">
        <f>'1кв'!B48</f>
        <v>10137.669999999998</v>
      </c>
    </row>
    <row r="45" spans="1:5" x14ac:dyDescent="0.25">
      <c r="A45" s="20" t="s">
        <v>41</v>
      </c>
      <c r="B45" s="17"/>
    </row>
    <row r="46" spans="1:5" x14ac:dyDescent="0.25">
      <c r="A46" s="2" t="s">
        <v>33</v>
      </c>
      <c r="B46" s="17">
        <v>19531.11</v>
      </c>
    </row>
    <row r="47" spans="1:5" ht="30" x14ac:dyDescent="0.25">
      <c r="A47" s="32" t="s">
        <v>34</v>
      </c>
      <c r="B47" s="17">
        <f>E26</f>
        <v>14700.84</v>
      </c>
    </row>
    <row r="48" spans="1:5" x14ac:dyDescent="0.25">
      <c r="A48" s="18" t="s">
        <v>35</v>
      </c>
      <c r="B48" s="21">
        <f>B44+B46-B47</f>
        <v>14967.939999999999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4" zoomScaleSheetLayoutView="100" workbookViewId="0">
      <selection activeCell="A25" sqref="A25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0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54</v>
      </c>
      <c r="B3" s="56"/>
      <c r="C3" s="56"/>
      <c r="D3" s="56"/>
      <c r="E3" s="56"/>
    </row>
    <row r="4" spans="1:5" s="1" customFormat="1" ht="15.6" customHeight="1" x14ac:dyDescent="0.25">
      <c r="A4" s="22" t="s">
        <v>13</v>
      </c>
      <c r="B4" s="4"/>
      <c r="C4" s="4"/>
      <c r="D4" s="57" t="s">
        <v>55</v>
      </c>
      <c r="E4" s="57"/>
    </row>
    <row r="5" spans="1:5" x14ac:dyDescent="0.25">
      <c r="A5" s="35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2" t="s">
        <v>24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4" t="s">
        <v>44</v>
      </c>
      <c r="B9" s="44"/>
      <c r="C9" s="44"/>
      <c r="D9" s="44"/>
      <c r="E9" s="44"/>
    </row>
    <row r="10" spans="1:5" ht="28.5" customHeight="1" x14ac:dyDescent="0.25">
      <c r="A10" s="49" t="s">
        <v>14</v>
      </c>
      <c r="B10" s="50"/>
      <c r="C10" s="50"/>
      <c r="D10" s="50"/>
      <c r="E10" s="50"/>
    </row>
    <row r="11" spans="1:5" ht="30.75" customHeight="1" x14ac:dyDescent="0.25">
      <c r="A11" s="44" t="s">
        <v>42</v>
      </c>
      <c r="B11" s="44"/>
      <c r="C11" s="44"/>
      <c r="D11" s="44"/>
      <c r="E11" s="44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4" t="s">
        <v>22</v>
      </c>
      <c r="B13" s="44"/>
      <c r="C13" s="44"/>
      <c r="D13" s="44"/>
      <c r="E13" s="44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4" t="s">
        <v>47</v>
      </c>
      <c r="B15" s="44"/>
      <c r="C15" s="44"/>
      <c r="D15" s="44"/>
      <c r="E15" s="44"/>
    </row>
    <row r="16" spans="1:5" x14ac:dyDescent="0.25">
      <c r="A16" s="48" t="s">
        <v>16</v>
      </c>
      <c r="B16" s="51"/>
      <c r="C16" s="51"/>
      <c r="D16" s="51"/>
      <c r="E16" s="51"/>
    </row>
    <row r="17" spans="1:8" ht="30.75" customHeight="1" x14ac:dyDescent="0.25">
      <c r="A17" s="44" t="s">
        <v>17</v>
      </c>
      <c r="B17" s="44"/>
      <c r="C17" s="44"/>
      <c r="D17" s="44"/>
      <c r="E17" s="44"/>
    </row>
    <row r="18" spans="1:8" ht="60.75" customHeight="1" x14ac:dyDescent="0.25">
      <c r="A18" s="44" t="s">
        <v>31</v>
      </c>
      <c r="B18" s="44"/>
      <c r="C18" s="44"/>
      <c r="D18" s="44"/>
      <c r="E18" s="44"/>
    </row>
    <row r="19" spans="1:8" ht="30.75" customHeight="1" x14ac:dyDescent="0.25">
      <c r="A19" s="42" t="s">
        <v>25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40</v>
      </c>
      <c r="B22" s="9" t="s">
        <v>37</v>
      </c>
      <c r="C22" s="3" t="s">
        <v>4</v>
      </c>
      <c r="D22" s="3">
        <v>9</v>
      </c>
      <c r="E22" s="8">
        <f>D22*F20*G20</f>
        <v>8591.4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4162.0560000000005</v>
      </c>
    </row>
    <row r="24" spans="1:8" x14ac:dyDescent="0.25">
      <c r="A24" s="24" t="s">
        <v>26</v>
      </c>
      <c r="B24" s="9" t="s">
        <v>56</v>
      </c>
      <c r="C24" s="25" t="s">
        <v>39</v>
      </c>
      <c r="D24" s="25"/>
      <c r="E24" s="26">
        <v>57</v>
      </c>
    </row>
    <row r="25" spans="1:8" x14ac:dyDescent="0.25">
      <c r="A25" s="40" t="s">
        <v>57</v>
      </c>
      <c r="B25" s="9" t="s">
        <v>58</v>
      </c>
      <c r="C25" s="25" t="s">
        <v>39</v>
      </c>
      <c r="D25" s="25"/>
      <c r="E25" s="26">
        <v>48739.47</v>
      </c>
    </row>
    <row r="26" spans="1:8" x14ac:dyDescent="0.25">
      <c r="A26" s="27"/>
      <c r="B26" s="9"/>
      <c r="C26" s="25"/>
      <c r="D26" s="3"/>
      <c r="E26" s="8"/>
    </row>
    <row r="27" spans="1:8" s="14" customFormat="1" ht="14.25" x14ac:dyDescent="0.2">
      <c r="A27" s="10" t="s">
        <v>27</v>
      </c>
      <c r="B27" s="11"/>
      <c r="C27" s="12"/>
      <c r="D27" s="12"/>
      <c r="E27" s="13">
        <f>SUM(E22:E26)</f>
        <v>61549.925999999999</v>
      </c>
    </row>
    <row r="29" spans="1:8" ht="31.5" customHeight="1" x14ac:dyDescent="0.25">
      <c r="A29" s="43" t="s">
        <v>59</v>
      </c>
      <c r="B29" s="43"/>
      <c r="C29" s="43"/>
      <c r="D29" s="43"/>
      <c r="E29" s="43"/>
    </row>
    <row r="30" spans="1:8" ht="30" customHeight="1" x14ac:dyDescent="0.25">
      <c r="A30" s="44" t="s">
        <v>21</v>
      </c>
      <c r="B30" s="44"/>
      <c r="C30" s="44"/>
      <c r="D30" s="44"/>
      <c r="E30" s="44"/>
    </row>
    <row r="31" spans="1:8" x14ac:dyDescent="0.25">
      <c r="A31" s="44" t="s">
        <v>20</v>
      </c>
      <c r="B31" s="44"/>
      <c r="C31" s="44"/>
      <c r="D31" s="44"/>
      <c r="E31" s="44"/>
      <c r="F31" s="14"/>
      <c r="G31" s="14"/>
      <c r="H31" s="15"/>
    </row>
    <row r="32" spans="1:8" ht="31.5" customHeight="1" x14ac:dyDescent="0.25">
      <c r="A32" s="44" t="s">
        <v>28</v>
      </c>
      <c r="B32" s="44"/>
      <c r="C32" s="44"/>
      <c r="D32" s="44"/>
      <c r="E32" s="44"/>
    </row>
    <row r="33" spans="1:5" x14ac:dyDescent="0.25">
      <c r="A33" s="44" t="s">
        <v>18</v>
      </c>
      <c r="B33" s="44"/>
      <c r="C33" s="44"/>
      <c r="D33" s="44"/>
      <c r="E33" s="44"/>
    </row>
    <row r="34" spans="1:5" x14ac:dyDescent="0.25">
      <c r="A34" s="33"/>
      <c r="B34" s="33"/>
      <c r="C34" s="33"/>
      <c r="D34" s="33"/>
      <c r="E34" s="33"/>
    </row>
    <row r="35" spans="1:5" x14ac:dyDescent="0.25">
      <c r="A35" s="45" t="s">
        <v>5</v>
      </c>
      <c r="B35" s="45"/>
      <c r="C35" s="45"/>
      <c r="D35" s="45"/>
      <c r="E35" s="45"/>
    </row>
    <row r="36" spans="1:5" x14ac:dyDescent="0.25">
      <c r="A36" s="44" t="s">
        <v>18</v>
      </c>
      <c r="B36" s="44"/>
      <c r="C36" s="44"/>
      <c r="D36" s="44"/>
      <c r="E36" s="44"/>
    </row>
    <row r="37" spans="1:5" x14ac:dyDescent="0.25">
      <c r="A37" s="46" t="s">
        <v>49</v>
      </c>
      <c r="B37" s="46"/>
      <c r="C37" s="46"/>
      <c r="D37" s="46"/>
      <c r="E37" s="5"/>
    </row>
    <row r="38" spans="1:5" x14ac:dyDescent="0.25">
      <c r="B38" s="41" t="s">
        <v>19</v>
      </c>
      <c r="C38" s="41"/>
      <c r="D38" s="41"/>
      <c r="E38" s="6" t="s">
        <v>6</v>
      </c>
    </row>
    <row r="39" spans="1:5" x14ac:dyDescent="0.25">
      <c r="A39" s="34"/>
      <c r="B39" s="34"/>
      <c r="C39" s="34"/>
      <c r="D39" s="34"/>
      <c r="E39" s="34"/>
    </row>
    <row r="40" spans="1:5" x14ac:dyDescent="0.25">
      <c r="A40" s="47" t="s">
        <v>43</v>
      </c>
      <c r="B40" s="47"/>
      <c r="C40" s="47"/>
      <c r="D40" s="47"/>
      <c r="E40" s="5"/>
    </row>
    <row r="41" spans="1:5" x14ac:dyDescent="0.25">
      <c r="B41" s="41" t="s">
        <v>19</v>
      </c>
      <c r="C41" s="41"/>
      <c r="D41" s="41"/>
      <c r="E41" s="6" t="s">
        <v>6</v>
      </c>
    </row>
    <row r="43" spans="1:5" x14ac:dyDescent="0.25">
      <c r="A43" s="19" t="s">
        <v>32</v>
      </c>
    </row>
    <row r="44" spans="1:5" x14ac:dyDescent="0.25">
      <c r="A44" s="14" t="s">
        <v>29</v>
      </c>
    </row>
    <row r="45" spans="1:5" x14ac:dyDescent="0.25">
      <c r="A45" s="2" t="s">
        <v>36</v>
      </c>
      <c r="B45" s="16">
        <f>'2кв'!B48</f>
        <v>14967.939999999999</v>
      </c>
    </row>
    <row r="46" spans="1:5" x14ac:dyDescent="0.25">
      <c r="A46" s="20" t="s">
        <v>60</v>
      </c>
      <c r="B46" s="17"/>
    </row>
    <row r="47" spans="1:5" x14ac:dyDescent="0.25">
      <c r="A47" s="2" t="s">
        <v>33</v>
      </c>
      <c r="B47" s="17">
        <v>21083.93</v>
      </c>
    </row>
    <row r="48" spans="1:5" ht="30" x14ac:dyDescent="0.25">
      <c r="A48" s="32" t="s">
        <v>34</v>
      </c>
      <c r="B48" s="17">
        <f>E27</f>
        <v>61549.925999999999</v>
      </c>
    </row>
    <row r="49" spans="1:2" x14ac:dyDescent="0.25">
      <c r="A49" s="18" t="s">
        <v>35</v>
      </c>
      <c r="B49" s="21">
        <f>B45+B47-B48</f>
        <v>-25498.056000000004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7" zoomScaleSheetLayoutView="100" workbookViewId="0">
      <selection activeCell="A25" sqref="A25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0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83</v>
      </c>
      <c r="B3" s="56"/>
      <c r="C3" s="56"/>
      <c r="D3" s="56"/>
      <c r="E3" s="56"/>
    </row>
    <row r="4" spans="1:5" s="1" customFormat="1" ht="15.6" customHeight="1" x14ac:dyDescent="0.25">
      <c r="A4" s="22" t="s">
        <v>13</v>
      </c>
      <c r="B4" s="4"/>
      <c r="C4" s="4"/>
      <c r="D4" s="85"/>
      <c r="E4" s="85" t="s">
        <v>84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2" t="s">
        <v>24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4" t="s">
        <v>44</v>
      </c>
      <c r="B9" s="44"/>
      <c r="C9" s="44"/>
      <c r="D9" s="44"/>
      <c r="E9" s="44"/>
    </row>
    <row r="10" spans="1:5" ht="28.5" customHeight="1" x14ac:dyDescent="0.25">
      <c r="A10" s="49" t="s">
        <v>14</v>
      </c>
      <c r="B10" s="50"/>
      <c r="C10" s="50"/>
      <c r="D10" s="50"/>
      <c r="E10" s="50"/>
    </row>
    <row r="11" spans="1:5" ht="30.75" customHeight="1" x14ac:dyDescent="0.25">
      <c r="A11" s="44" t="s">
        <v>42</v>
      </c>
      <c r="B11" s="44"/>
      <c r="C11" s="44"/>
      <c r="D11" s="44"/>
      <c r="E11" s="44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4" t="s">
        <v>22</v>
      </c>
      <c r="B13" s="44"/>
      <c r="C13" s="44"/>
      <c r="D13" s="44"/>
      <c r="E13" s="44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4" t="s">
        <v>47</v>
      </c>
      <c r="B15" s="44"/>
      <c r="C15" s="44"/>
      <c r="D15" s="44"/>
      <c r="E15" s="44"/>
    </row>
    <row r="16" spans="1:5" x14ac:dyDescent="0.25">
      <c r="A16" s="48" t="s">
        <v>16</v>
      </c>
      <c r="B16" s="51"/>
      <c r="C16" s="51"/>
      <c r="D16" s="51"/>
      <c r="E16" s="51"/>
    </row>
    <row r="17" spans="1:8" ht="30.75" customHeight="1" x14ac:dyDescent="0.25">
      <c r="A17" s="44" t="s">
        <v>17</v>
      </c>
      <c r="B17" s="44"/>
      <c r="C17" s="44"/>
      <c r="D17" s="44"/>
      <c r="E17" s="44"/>
    </row>
    <row r="18" spans="1:8" ht="60.75" customHeight="1" x14ac:dyDescent="0.25">
      <c r="A18" s="44" t="s">
        <v>31</v>
      </c>
      <c r="B18" s="44"/>
      <c r="C18" s="44"/>
      <c r="D18" s="44"/>
      <c r="E18" s="44"/>
    </row>
    <row r="19" spans="1:8" ht="30.75" customHeight="1" x14ac:dyDescent="0.25">
      <c r="A19" s="42" t="s">
        <v>25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40</v>
      </c>
      <c r="B22" s="9" t="s">
        <v>37</v>
      </c>
      <c r="C22" s="3" t="s">
        <v>4</v>
      </c>
      <c r="D22" s="3">
        <v>9</v>
      </c>
      <c r="E22" s="8">
        <f>D22*F20*G20</f>
        <v>8591.4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4162.0560000000005</v>
      </c>
    </row>
    <row r="24" spans="1:8" x14ac:dyDescent="0.25">
      <c r="A24" s="24" t="s">
        <v>26</v>
      </c>
      <c r="B24" s="9" t="s">
        <v>85</v>
      </c>
      <c r="C24" s="25" t="s">
        <v>39</v>
      </c>
      <c r="D24" s="25"/>
      <c r="E24" s="26">
        <v>3</v>
      </c>
    </row>
    <row r="25" spans="1:8" x14ac:dyDescent="0.25">
      <c r="A25" s="40" t="s">
        <v>92</v>
      </c>
      <c r="B25" s="9" t="s">
        <v>91</v>
      </c>
      <c r="C25" s="25" t="s">
        <v>39</v>
      </c>
      <c r="D25" s="25"/>
      <c r="E25" s="26">
        <v>47.81</v>
      </c>
    </row>
    <row r="26" spans="1:8" ht="30" x14ac:dyDescent="0.25">
      <c r="A26" s="27" t="s">
        <v>86</v>
      </c>
      <c r="B26" s="9" t="s">
        <v>87</v>
      </c>
      <c r="C26" s="3" t="s">
        <v>88</v>
      </c>
      <c r="D26" s="3">
        <v>12</v>
      </c>
      <c r="E26" s="8">
        <f>D26*260.07</f>
        <v>3120.84</v>
      </c>
    </row>
    <row r="27" spans="1:8" x14ac:dyDescent="0.25">
      <c r="A27" s="27"/>
      <c r="B27" s="9"/>
      <c r="C27" s="25"/>
      <c r="D27" s="3"/>
      <c r="E27" s="8"/>
    </row>
    <row r="28" spans="1:8" s="14" customFormat="1" ht="14.25" x14ac:dyDescent="0.2">
      <c r="A28" s="10" t="s">
        <v>27</v>
      </c>
      <c r="B28" s="11"/>
      <c r="C28" s="12"/>
      <c r="D28" s="12"/>
      <c r="E28" s="13">
        <f>SUM(E22:E27)</f>
        <v>15925.106</v>
      </c>
    </row>
    <row r="30" spans="1:8" ht="31.5" customHeight="1" x14ac:dyDescent="0.25">
      <c r="A30" s="43" t="s">
        <v>89</v>
      </c>
      <c r="B30" s="43"/>
      <c r="C30" s="43"/>
      <c r="D30" s="43"/>
      <c r="E30" s="43"/>
    </row>
    <row r="31" spans="1:8" ht="30" customHeight="1" x14ac:dyDescent="0.25">
      <c r="A31" s="44" t="s">
        <v>21</v>
      </c>
      <c r="B31" s="44"/>
      <c r="C31" s="44"/>
      <c r="D31" s="44"/>
      <c r="E31" s="44"/>
    </row>
    <row r="32" spans="1:8" x14ac:dyDescent="0.25">
      <c r="A32" s="44" t="s">
        <v>20</v>
      </c>
      <c r="B32" s="44"/>
      <c r="C32" s="44"/>
      <c r="D32" s="44"/>
      <c r="E32" s="44"/>
      <c r="F32" s="14"/>
      <c r="G32" s="14"/>
      <c r="H32" s="15"/>
    </row>
    <row r="33" spans="1:5" ht="31.5" customHeight="1" x14ac:dyDescent="0.25">
      <c r="A33" s="44" t="s">
        <v>28</v>
      </c>
      <c r="B33" s="44"/>
      <c r="C33" s="44"/>
      <c r="D33" s="44"/>
      <c r="E33" s="44"/>
    </row>
    <row r="34" spans="1:5" x14ac:dyDescent="0.25">
      <c r="A34" s="44" t="s">
        <v>18</v>
      </c>
      <c r="B34" s="44"/>
      <c r="C34" s="44"/>
      <c r="D34" s="44"/>
      <c r="E34" s="44"/>
    </row>
    <row r="35" spans="1:5" x14ac:dyDescent="0.25">
      <c r="A35" s="36"/>
      <c r="B35" s="36"/>
      <c r="C35" s="36"/>
      <c r="D35" s="36"/>
      <c r="E35" s="36"/>
    </row>
    <row r="36" spans="1:5" x14ac:dyDescent="0.25">
      <c r="A36" s="45" t="s">
        <v>5</v>
      </c>
      <c r="B36" s="45"/>
      <c r="C36" s="45"/>
      <c r="D36" s="45"/>
      <c r="E36" s="45"/>
    </row>
    <row r="37" spans="1:5" x14ac:dyDescent="0.25">
      <c r="A37" s="44" t="s">
        <v>18</v>
      </c>
      <c r="B37" s="44"/>
      <c r="C37" s="44"/>
      <c r="D37" s="44"/>
      <c r="E37" s="44"/>
    </row>
    <row r="38" spans="1:5" x14ac:dyDescent="0.25">
      <c r="A38" s="46" t="s">
        <v>49</v>
      </c>
      <c r="B38" s="46"/>
      <c r="C38" s="46"/>
      <c r="D38" s="46"/>
      <c r="E38" s="5"/>
    </row>
    <row r="39" spans="1:5" x14ac:dyDescent="0.25">
      <c r="B39" s="41" t="s">
        <v>19</v>
      </c>
      <c r="C39" s="41"/>
      <c r="D39" s="41"/>
      <c r="E39" s="6" t="s">
        <v>6</v>
      </c>
    </row>
    <row r="40" spans="1:5" x14ac:dyDescent="0.25">
      <c r="A40" s="38"/>
      <c r="B40" s="38"/>
      <c r="C40" s="38"/>
      <c r="D40" s="38"/>
      <c r="E40" s="38"/>
    </row>
    <row r="41" spans="1:5" x14ac:dyDescent="0.25">
      <c r="A41" s="47" t="s">
        <v>43</v>
      </c>
      <c r="B41" s="47"/>
      <c r="C41" s="47"/>
      <c r="D41" s="47"/>
      <c r="E41" s="5"/>
    </row>
    <row r="42" spans="1:5" x14ac:dyDescent="0.25">
      <c r="B42" s="41" t="s">
        <v>19</v>
      </c>
      <c r="C42" s="41"/>
      <c r="D42" s="41"/>
      <c r="E42" s="6" t="s">
        <v>6</v>
      </c>
    </row>
    <row r="44" spans="1:5" x14ac:dyDescent="0.25">
      <c r="A44" s="19" t="s">
        <v>32</v>
      </c>
    </row>
    <row r="45" spans="1:5" x14ac:dyDescent="0.25">
      <c r="A45" s="14" t="s">
        <v>29</v>
      </c>
    </row>
    <row r="46" spans="1:5" x14ac:dyDescent="0.25">
      <c r="A46" s="2" t="s">
        <v>36</v>
      </c>
      <c r="B46" s="16">
        <f>'3кв'!B49</f>
        <v>-25498.056000000004</v>
      </c>
    </row>
    <row r="47" spans="1:5" x14ac:dyDescent="0.25">
      <c r="A47" s="20" t="s">
        <v>60</v>
      </c>
      <c r="B47" s="17"/>
    </row>
    <row r="48" spans="1:5" x14ac:dyDescent="0.25">
      <c r="A48" s="2" t="s">
        <v>33</v>
      </c>
      <c r="B48" s="17">
        <v>21860.34</v>
      </c>
    </row>
    <row r="49" spans="1:2" ht="30" x14ac:dyDescent="0.25">
      <c r="A49" s="37" t="s">
        <v>34</v>
      </c>
      <c r="B49" s="17">
        <f>E28</f>
        <v>15925.106</v>
      </c>
    </row>
    <row r="50" spans="1:2" x14ac:dyDescent="0.25">
      <c r="A50" s="18" t="s">
        <v>35</v>
      </c>
      <c r="B50" s="21">
        <f>B46+B48-B49</f>
        <v>-19562.822000000004</v>
      </c>
    </row>
  </sheetData>
  <mergeCells count="29">
    <mergeCell ref="A36:E36"/>
    <mergeCell ref="A37:E37"/>
    <mergeCell ref="A38:D38"/>
    <mergeCell ref="B39:D39"/>
    <mergeCell ref="A41:D41"/>
    <mergeCell ref="B42:D42"/>
    <mergeCell ref="A20:E20"/>
    <mergeCell ref="A30:E30"/>
    <mergeCell ref="A31:E31"/>
    <mergeCell ref="A32:E32"/>
    <mergeCell ref="A33:E33"/>
    <mergeCell ref="A34:E34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zoomScaleSheetLayoutView="100" workbookViewId="0">
      <selection activeCell="C16" sqref="C1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8" t="s">
        <v>61</v>
      </c>
      <c r="B1" s="58"/>
      <c r="C1" s="58"/>
      <c r="D1" s="59"/>
    </row>
    <row r="2" spans="1:5" ht="15.75" x14ac:dyDescent="0.25">
      <c r="A2" s="60" t="s">
        <v>62</v>
      </c>
      <c r="B2" s="60"/>
      <c r="C2" s="60"/>
      <c r="D2" s="61"/>
    </row>
    <row r="3" spans="1:5" ht="15.75" x14ac:dyDescent="0.25">
      <c r="A3" s="60" t="s">
        <v>63</v>
      </c>
      <c r="B3" s="60"/>
      <c r="C3" s="60"/>
      <c r="D3" s="61"/>
    </row>
    <row r="4" spans="1:5" ht="15.75" x14ac:dyDescent="0.25">
      <c r="A4" s="58" t="s">
        <v>82</v>
      </c>
      <c r="B4" s="58"/>
      <c r="C4" s="58"/>
      <c r="D4" s="59"/>
    </row>
    <row r="5" spans="1:5" ht="15.75" x14ac:dyDescent="0.25">
      <c r="A5" s="62"/>
      <c r="B5" s="62"/>
      <c r="C5" s="62"/>
      <c r="D5" s="1"/>
    </row>
    <row r="6" spans="1:5" ht="15.75" x14ac:dyDescent="0.25">
      <c r="A6" s="61"/>
      <c r="B6" s="63" t="s">
        <v>64</v>
      </c>
      <c r="C6" s="64">
        <f>'1кв'!B44</f>
        <v>4559.5</v>
      </c>
      <c r="D6" s="65"/>
    </row>
    <row r="7" spans="1:5" ht="15.75" x14ac:dyDescent="0.25">
      <c r="A7" s="66" t="s">
        <v>65</v>
      </c>
      <c r="B7" s="63" t="s">
        <v>90</v>
      </c>
      <c r="C7" s="64"/>
      <c r="D7" s="65"/>
    </row>
    <row r="8" spans="1:5" ht="15.75" x14ac:dyDescent="0.25">
      <c r="B8" s="67" t="s">
        <v>66</v>
      </c>
      <c r="C8" s="26">
        <f>'1кв'!B46+'2кв'!B46+'3кв'!B47+'4кв'!B48</f>
        <v>82754.39</v>
      </c>
      <c r="D8" s="68"/>
    </row>
    <row r="9" spans="1:5" ht="15.75" x14ac:dyDescent="0.25">
      <c r="A9" s="69"/>
      <c r="B9" s="67" t="s">
        <v>67</v>
      </c>
      <c r="C9" s="70">
        <f>SUM(C8:C8)</f>
        <v>82754.39</v>
      </c>
      <c r="D9" s="65"/>
    </row>
    <row r="10" spans="1:5" ht="15.75" x14ac:dyDescent="0.25">
      <c r="A10" s="1"/>
      <c r="B10" s="71"/>
      <c r="C10" s="71"/>
      <c r="D10" s="72"/>
    </row>
    <row r="11" spans="1:5" ht="15.75" x14ac:dyDescent="0.25">
      <c r="A11" s="73" t="s">
        <v>68</v>
      </c>
      <c r="B11" s="23" t="s">
        <v>40</v>
      </c>
      <c r="C11" s="26">
        <f>'1кв'!E22+'2кв'!E22+'3кв'!E22+'4кв'!E22</f>
        <v>39138.6</v>
      </c>
      <c r="D11" s="72"/>
    </row>
    <row r="12" spans="1:5" ht="15.75" x14ac:dyDescent="0.25">
      <c r="A12" s="73"/>
      <c r="B12" s="7" t="s">
        <v>38</v>
      </c>
      <c r="C12" s="26">
        <f>'1кв'!E23+'2кв'!E23+'3кв'!E23+'4кв'!E23</f>
        <v>15769.992000000002</v>
      </c>
      <c r="D12" s="72"/>
    </row>
    <row r="13" spans="1:5" ht="15.75" x14ac:dyDescent="0.25">
      <c r="A13" s="1"/>
      <c r="B13" s="7" t="s">
        <v>26</v>
      </c>
      <c r="C13" s="26">
        <f>'1кв'!E24+'2кв'!E24+'3кв'!E24+'4кв'!E24</f>
        <v>60</v>
      </c>
      <c r="D13" s="72"/>
      <c r="E13" s="74"/>
    </row>
    <row r="14" spans="1:5" ht="15.75" x14ac:dyDescent="0.25">
      <c r="A14" s="1"/>
      <c r="B14" s="24" t="s">
        <v>92</v>
      </c>
      <c r="C14" s="26">
        <f>'4кв'!E25</f>
        <v>47.81</v>
      </c>
      <c r="D14" s="72"/>
      <c r="E14" s="74"/>
    </row>
    <row r="15" spans="1:5" ht="15.75" x14ac:dyDescent="0.25">
      <c r="A15" s="73"/>
      <c r="B15" s="75" t="s">
        <v>94</v>
      </c>
      <c r="C15" s="26">
        <f>'4кв'!E26</f>
        <v>3120.84</v>
      </c>
      <c r="D15" s="72"/>
    </row>
    <row r="16" spans="1:5" ht="15.75" x14ac:dyDescent="0.25">
      <c r="A16" s="73"/>
      <c r="B16" s="76" t="s">
        <v>69</v>
      </c>
      <c r="C16" s="26">
        <f>SUM(C18:C18)</f>
        <v>48739.47</v>
      </c>
      <c r="D16" s="72"/>
    </row>
    <row r="17" spans="1:5" ht="15.75" x14ac:dyDescent="0.25">
      <c r="A17" s="73"/>
      <c r="B17" s="76" t="s">
        <v>70</v>
      </c>
      <c r="C17" s="77"/>
      <c r="D17" s="72"/>
    </row>
    <row r="18" spans="1:5" ht="15.75" x14ac:dyDescent="0.25">
      <c r="A18" s="73"/>
      <c r="B18" s="24" t="s">
        <v>93</v>
      </c>
      <c r="C18" s="26">
        <f>'3кв'!E25</f>
        <v>48739.47</v>
      </c>
      <c r="D18" s="72"/>
    </row>
    <row r="19" spans="1:5" ht="15.75" x14ac:dyDescent="0.25">
      <c r="A19" s="1"/>
      <c r="B19" s="78" t="s">
        <v>71</v>
      </c>
      <c r="C19" s="70">
        <f>SUM(C11:C16)</f>
        <v>106876.712</v>
      </c>
      <c r="D19" s="72"/>
      <c r="E19" s="74"/>
    </row>
    <row r="20" spans="1:5" ht="15.75" x14ac:dyDescent="0.25">
      <c r="A20" s="1"/>
      <c r="B20" s="79" t="s">
        <v>72</v>
      </c>
      <c r="C20" s="70">
        <f>C6+C9-C19</f>
        <v>-19562.822</v>
      </c>
      <c r="D20" s="72"/>
    </row>
    <row r="21" spans="1:5" ht="15.75" x14ac:dyDescent="0.25">
      <c r="A21" s="1"/>
      <c r="B21" s="66"/>
      <c r="C21" s="66"/>
      <c r="D21" s="72"/>
    </row>
    <row r="22" spans="1:5" ht="15.75" x14ac:dyDescent="0.25">
      <c r="A22" s="1"/>
      <c r="B22" s="80" t="s">
        <v>73</v>
      </c>
      <c r="C22" s="80"/>
      <c r="D22" s="72"/>
    </row>
    <row r="23" spans="1:5" ht="15.75" x14ac:dyDescent="0.25">
      <c r="A23" s="1"/>
      <c r="B23" s="80" t="s">
        <v>74</v>
      </c>
      <c r="C23" s="81">
        <v>7258.27</v>
      </c>
      <c r="D23" s="72"/>
    </row>
    <row r="24" spans="1:5" ht="15.75" x14ac:dyDescent="0.25">
      <c r="A24" s="1"/>
      <c r="B24" s="82" t="s">
        <v>75</v>
      </c>
      <c r="C24" s="83">
        <v>7286.78</v>
      </c>
      <c r="D24" s="72"/>
    </row>
    <row r="25" spans="1:5" ht="15.75" x14ac:dyDescent="0.25">
      <c r="A25" s="1"/>
      <c r="B25" s="80" t="s">
        <v>76</v>
      </c>
      <c r="C25" s="84">
        <f>C24-C23</f>
        <v>28.509999999999309</v>
      </c>
      <c r="D25" s="72"/>
    </row>
    <row r="26" spans="1:5" ht="15.75" x14ac:dyDescent="0.25">
      <c r="A26" s="1"/>
      <c r="B26" s="66"/>
      <c r="C26" s="66"/>
      <c r="D26" s="72"/>
    </row>
    <row r="27" spans="1:5" ht="15.75" x14ac:dyDescent="0.25">
      <c r="A27" s="1"/>
      <c r="B27" s="66"/>
      <c r="C27" s="66"/>
      <c r="D27" s="72"/>
    </row>
    <row r="28" spans="1:5" ht="15.75" x14ac:dyDescent="0.25">
      <c r="A28" s="1"/>
      <c r="B28" s="66"/>
      <c r="C28" s="66"/>
      <c r="D28" s="72"/>
    </row>
    <row r="29" spans="1:5" ht="15.75" x14ac:dyDescent="0.25">
      <c r="A29" s="1"/>
      <c r="B29" s="66"/>
      <c r="C29" s="66"/>
      <c r="D29" s="72"/>
    </row>
    <row r="30" spans="1:5" ht="15.75" x14ac:dyDescent="0.25">
      <c r="A30" s="1" t="s">
        <v>77</v>
      </c>
      <c r="B30" s="66" t="s">
        <v>78</v>
      </c>
      <c r="C30" s="66"/>
      <c r="D30" s="72"/>
    </row>
    <row r="31" spans="1:5" ht="15.75" x14ac:dyDescent="0.25">
      <c r="A31" s="1"/>
      <c r="B31" s="66" t="s">
        <v>79</v>
      </c>
      <c r="C31" s="66"/>
      <c r="D31" s="72"/>
    </row>
    <row r="32" spans="1:5" ht="15.75" x14ac:dyDescent="0.25">
      <c r="A32" s="1"/>
      <c r="B32" s="66" t="s">
        <v>80</v>
      </c>
      <c r="C32" s="66"/>
      <c r="D32" s="72"/>
    </row>
    <row r="33" spans="1:4" ht="15.75" x14ac:dyDescent="0.25">
      <c r="A33" s="1"/>
      <c r="B33" s="66"/>
      <c r="C33" s="66"/>
      <c r="D33" s="72"/>
    </row>
    <row r="34" spans="1:4" ht="15.75" x14ac:dyDescent="0.25">
      <c r="A34" s="1"/>
      <c r="B34" s="66"/>
      <c r="C34" s="66"/>
      <c r="D34" s="72"/>
    </row>
    <row r="35" spans="1:4" ht="15.75" x14ac:dyDescent="0.25">
      <c r="A35" s="1"/>
      <c r="B35" s="66" t="s">
        <v>81</v>
      </c>
      <c r="C35" s="66"/>
      <c r="D35" s="72"/>
    </row>
    <row r="36" spans="1:4" ht="15.75" x14ac:dyDescent="0.25">
      <c r="A36" s="1"/>
      <c r="B36" s="66"/>
      <c r="C36" s="66"/>
      <c r="D36" s="72"/>
    </row>
    <row r="37" spans="1:4" ht="15.75" x14ac:dyDescent="0.25">
      <c r="A37" s="1"/>
      <c r="B37" s="66"/>
      <c r="C37" s="66"/>
      <c r="D37" s="72"/>
    </row>
    <row r="38" spans="1:4" ht="15.75" x14ac:dyDescent="0.25">
      <c r="A38" s="1"/>
      <c r="B38" s="66"/>
      <c r="C38" s="66"/>
      <c r="D38" s="72"/>
    </row>
    <row r="39" spans="1:4" ht="15.75" x14ac:dyDescent="0.25">
      <c r="A39" s="1"/>
      <c r="B39" s="66"/>
      <c r="C39" s="66"/>
      <c r="D39" s="72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2024-02-14T11:40:37Z</dcterms:modified>
</cp:coreProperties>
</file>